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8" yWindow="420" windowWidth="15012" windowHeight="577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42" i="1" l="1"/>
  <c r="N36" i="1"/>
  <c r="N37" i="1"/>
  <c r="N38" i="1"/>
  <c r="N39" i="1" s="1"/>
  <c r="N40" i="1" s="1"/>
  <c r="N41" i="1" s="1"/>
  <c r="N8" i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7" i="1"/>
  <c r="N6" i="1"/>
  <c r="N5" i="1"/>
  <c r="K42" i="1"/>
  <c r="K40" i="1"/>
  <c r="K41" i="1"/>
  <c r="J40" i="1"/>
  <c r="J41" i="1"/>
  <c r="I40" i="1"/>
  <c r="I41" i="1"/>
  <c r="F40" i="1"/>
  <c r="F41" i="1"/>
  <c r="E40" i="1"/>
  <c r="E41" i="1"/>
  <c r="K34" i="1" l="1"/>
  <c r="K35" i="1"/>
  <c r="J34" i="1"/>
  <c r="J35" i="1"/>
  <c r="J36" i="1"/>
  <c r="J37" i="1"/>
  <c r="J38" i="1"/>
  <c r="I34" i="1"/>
  <c r="I35" i="1"/>
  <c r="I36" i="1"/>
  <c r="K36" i="1" s="1"/>
  <c r="I37" i="1"/>
  <c r="I38" i="1"/>
  <c r="I39" i="1"/>
  <c r="K39" i="1" s="1"/>
  <c r="F34" i="1"/>
  <c r="F35" i="1"/>
  <c r="F36" i="1"/>
  <c r="F37" i="1"/>
  <c r="F38" i="1"/>
  <c r="F39" i="1"/>
  <c r="J39" i="1" s="1"/>
  <c r="E34" i="1"/>
  <c r="E35" i="1"/>
  <c r="E36" i="1"/>
  <c r="E37" i="1"/>
  <c r="E38" i="1"/>
  <c r="E39" i="1"/>
  <c r="K38" i="1" l="1"/>
  <c r="K37" i="1"/>
  <c r="J32" i="1" l="1"/>
  <c r="J33" i="1"/>
  <c r="I33" i="1"/>
  <c r="K33" i="1" s="1"/>
  <c r="F32" i="1"/>
  <c r="F33" i="1"/>
  <c r="E32" i="1"/>
  <c r="I32" i="1" s="1"/>
  <c r="K32" i="1" s="1"/>
  <c r="E33" i="1"/>
  <c r="F30" i="1"/>
  <c r="J30" i="1" s="1"/>
  <c r="F31" i="1"/>
  <c r="J31" i="1" s="1"/>
  <c r="E30" i="1"/>
  <c r="I30" i="1" s="1"/>
  <c r="K30" i="1" s="1"/>
  <c r="E31" i="1"/>
  <c r="I31" i="1" s="1"/>
  <c r="F26" i="1"/>
  <c r="F27" i="1"/>
  <c r="F28" i="1"/>
  <c r="J28" i="1" s="1"/>
  <c r="F29" i="1"/>
  <c r="J29" i="1" s="1"/>
  <c r="E26" i="1"/>
  <c r="I26" i="1" s="1"/>
  <c r="E27" i="1"/>
  <c r="I27" i="1" s="1"/>
  <c r="E28" i="1"/>
  <c r="I28" i="1" s="1"/>
  <c r="E29" i="1"/>
  <c r="I29" i="1" s="1"/>
  <c r="F5" i="1"/>
  <c r="J5" i="1" s="1"/>
  <c r="E5" i="1"/>
  <c r="I5" i="1" s="1"/>
  <c r="F13" i="1"/>
  <c r="J13" i="1" s="1"/>
  <c r="E13" i="1"/>
  <c r="I13" i="1" s="1"/>
  <c r="E11" i="1"/>
  <c r="I11" i="1" s="1"/>
  <c r="F9" i="1"/>
  <c r="J9" i="1" s="1"/>
  <c r="F11" i="1"/>
  <c r="J11" i="1" s="1"/>
  <c r="E9" i="1"/>
  <c r="I9" i="1" s="1"/>
  <c r="F7" i="1"/>
  <c r="J7" i="1" s="1"/>
  <c r="E7" i="1"/>
  <c r="I7" i="1" s="1"/>
  <c r="F15" i="1"/>
  <c r="J15" i="1" s="1"/>
  <c r="E15" i="1"/>
  <c r="I15" i="1" s="1"/>
  <c r="J26" i="1"/>
  <c r="J27" i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E18" i="1"/>
  <c r="I18" i="1" s="1"/>
  <c r="K18" i="1" s="1"/>
  <c r="E19" i="1"/>
  <c r="I19" i="1" s="1"/>
  <c r="E20" i="1"/>
  <c r="I20" i="1" s="1"/>
  <c r="E21" i="1"/>
  <c r="I21" i="1" s="1"/>
  <c r="E22" i="1"/>
  <c r="I22" i="1" s="1"/>
  <c r="E23" i="1"/>
  <c r="I23" i="1" s="1"/>
  <c r="E24" i="1"/>
  <c r="I24" i="1" s="1"/>
  <c r="E25" i="1"/>
  <c r="I25" i="1" s="1"/>
  <c r="E17" i="1"/>
  <c r="I17" i="1" s="1"/>
  <c r="F17" i="1"/>
  <c r="J17" i="1" s="1"/>
  <c r="K26" i="1" l="1"/>
  <c r="K29" i="1"/>
  <c r="K31" i="1"/>
  <c r="K28" i="1"/>
  <c r="K9" i="1"/>
  <c r="K27" i="1"/>
  <c r="K13" i="1"/>
  <c r="K15" i="1"/>
  <c r="K17" i="1"/>
  <c r="K7" i="1"/>
  <c r="K11" i="1"/>
  <c r="K5" i="1"/>
  <c r="K25" i="1"/>
  <c r="K24" i="1"/>
  <c r="K23" i="1"/>
  <c r="K22" i="1"/>
  <c r="K21" i="1"/>
  <c r="K20" i="1"/>
  <c r="K19" i="1"/>
  <c r="N42" i="1" l="1"/>
</calcChain>
</file>

<file path=xl/sharedStrings.xml><?xml version="1.0" encoding="utf-8"?>
<sst xmlns="http://schemas.openxmlformats.org/spreadsheetml/2006/main" count="21" uniqueCount="19">
  <si>
    <t>Потребление</t>
  </si>
  <si>
    <t>Тариф</t>
  </si>
  <si>
    <t>Сумма</t>
  </si>
  <si>
    <t>Периоды
расчета</t>
  </si>
  <si>
    <t>Итого</t>
  </si>
  <si>
    <t>Оплата</t>
  </si>
  <si>
    <t>Дата</t>
  </si>
  <si>
    <t>День, кВТ</t>
  </si>
  <si>
    <t>Ночь, кВт</t>
  </si>
  <si>
    <t>День, кВт</t>
  </si>
  <si>
    <t>День, руб.</t>
  </si>
  <si>
    <t>Ночь, руб.</t>
  </si>
  <si>
    <t>День, руб</t>
  </si>
  <si>
    <t>Итого начислено
 руб.</t>
  </si>
  <si>
    <t>Сумма,
 руб.</t>
  </si>
  <si>
    <t>Показания АСКУЭ</t>
  </si>
  <si>
    <t>№ п/п</t>
  </si>
  <si>
    <t>Расчет суммы эл.энергии к оплате по уч. 13,47 (Фукс М.В., Золотова Н.С.) за период с 21.11.2011 г по 25.10.2016 г</t>
  </si>
  <si>
    <t>Итого
к оплате на 25.10.2016,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</si>
</sst>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0" fillId="0" borderId="0" xfId="0" applyNumberFormat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1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/>
    </xf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0" xfId="0" applyBorder="1" applyAlignment="1"/>
    <xf numFmtId="0" fontId="0" fillId="0" borderId="8" xfId="0" applyBorder="1"/>
    <xf numFmtId="0" fontId="0" fillId="0" borderId="15" xfId="0" applyBorder="1"/>
    <xf numFmtId="14" fontId="0" fillId="0" borderId="16" xfId="0" applyNumberFormat="1" applyBorder="1" applyAlignment="1">
      <alignment wrapText="1"/>
    </xf>
    <xf numFmtId="2" fontId="0" fillId="0" borderId="16" xfId="0" applyNumberFormat="1" applyBorder="1" applyAlignment="1">
      <alignment horizontal="right"/>
    </xf>
    <xf numFmtId="0" fontId="0" fillId="0" borderId="9" xfId="0" applyBorder="1" applyAlignment="1">
      <alignment wrapText="1"/>
    </xf>
    <xf numFmtId="2" fontId="0" fillId="0" borderId="2" xfId="0" applyNumberFormat="1" applyBorder="1"/>
    <xf numFmtId="14" fontId="0" fillId="0" borderId="16" xfId="0" applyNumberFormat="1" applyBorder="1"/>
    <xf numFmtId="0" fontId="0" fillId="0" borderId="16" xfId="0" applyBorder="1"/>
    <xf numFmtId="2" fontId="0" fillId="0" borderId="16" xfId="0" applyNumberFormat="1" applyBorder="1"/>
    <xf numFmtId="0" fontId="0" fillId="0" borderId="0" xfId="0" applyFill="1"/>
    <xf numFmtId="0" fontId="0" fillId="0" borderId="1" xfId="0" applyFill="1" applyBorder="1"/>
    <xf numFmtId="14" fontId="0" fillId="0" borderId="0" xfId="0" applyNumberFormat="1" applyFill="1"/>
    <xf numFmtId="2" fontId="0" fillId="0" borderId="0" xfId="0" applyNumberFormat="1" applyFill="1"/>
    <xf numFmtId="0" fontId="0" fillId="0" borderId="9" xfId="0" applyFill="1" applyBorder="1"/>
    <xf numFmtId="0" fontId="0" fillId="0" borderId="10" xfId="0" applyFill="1" applyBorder="1" applyAlignment="1">
      <alignment wrapText="1"/>
    </xf>
    <xf numFmtId="2" fontId="1" fillId="0" borderId="16" xfId="0" applyNumberFormat="1" applyFont="1" applyFill="1" applyBorder="1" applyAlignment="1">
      <alignment horizontal="right" vertical="top" wrapText="1"/>
    </xf>
    <xf numFmtId="14" fontId="0" fillId="0" borderId="16" xfId="0" applyNumberForma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top" wrapText="1"/>
    </xf>
    <xf numFmtId="14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/>
    <xf numFmtId="2" fontId="1" fillId="0" borderId="1" xfId="0" applyNumberFormat="1" applyFont="1" applyFill="1" applyBorder="1"/>
    <xf numFmtId="2" fontId="1" fillId="0" borderId="16" xfId="0" applyNumberFormat="1" applyFont="1" applyFill="1" applyBorder="1"/>
    <xf numFmtId="14" fontId="0" fillId="0" borderId="16" xfId="0" applyNumberFormat="1" applyFill="1" applyBorder="1"/>
    <xf numFmtId="2" fontId="2" fillId="0" borderId="1" xfId="0" applyNumberFormat="1" applyFont="1" applyFill="1" applyBorder="1"/>
    <xf numFmtId="2" fontId="1" fillId="0" borderId="2" xfId="0" applyNumberFormat="1" applyFont="1" applyFill="1" applyBorder="1"/>
    <xf numFmtId="14" fontId="0" fillId="0" borderId="2" xfId="0" applyNumberFormat="1" applyFill="1" applyBorder="1"/>
    <xf numFmtId="2" fontId="0" fillId="0" borderId="14" xfId="0" applyNumberFormat="1" applyFill="1" applyBorder="1" applyAlignment="1">
      <alignment horizontal="center" vertical="top" wrapText="1"/>
    </xf>
    <xf numFmtId="2" fontId="0" fillId="0" borderId="18" xfId="0" applyNumberForma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Fill="1" applyBorder="1"/>
    <xf numFmtId="4" fontId="0" fillId="0" borderId="1" xfId="0" applyNumberFormat="1" applyFill="1" applyBorder="1"/>
    <xf numFmtId="4" fontId="0" fillId="0" borderId="1" xfId="0" applyNumberFormat="1" applyBorder="1"/>
    <xf numFmtId="4" fontId="1" fillId="0" borderId="1" xfId="0" applyNumberFormat="1" applyFont="1" applyFill="1" applyBorder="1"/>
    <xf numFmtId="4" fontId="1" fillId="0" borderId="16" xfId="0" applyNumberFormat="1" applyFont="1" applyFill="1" applyBorder="1" applyAlignment="1">
      <alignment horizontal="right" wrapText="1"/>
    </xf>
    <xf numFmtId="4" fontId="0" fillId="0" borderId="17" xfId="0" applyNumberForma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/>
    <xf numFmtId="4" fontId="1" fillId="0" borderId="2" xfId="0" applyNumberFormat="1" applyFont="1" applyFill="1" applyBorder="1"/>
    <xf numFmtId="4" fontId="0" fillId="0" borderId="7" xfId="0" applyNumberForma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CCFF99"/>
      <color rgb="FF00FF99"/>
      <color rgb="FFFF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topLeftCell="A31" workbookViewId="0">
      <selection activeCell="A42" sqref="A42"/>
    </sheetView>
  </sheetViews>
  <sheetFormatPr defaultRowHeight="14.4" x14ac:dyDescent="0.3"/>
  <cols>
    <col min="2" max="2" width="10.109375" bestFit="1" customWidth="1"/>
    <col min="6" max="6" width="8.88671875" customWidth="1"/>
    <col min="9" max="9" width="9.88671875" customWidth="1"/>
    <col min="11" max="11" width="10.109375" customWidth="1"/>
    <col min="12" max="12" width="10.109375" bestFit="1" customWidth="1"/>
    <col min="14" max="14" width="10.77734375" customWidth="1"/>
  </cols>
  <sheetData>
    <row r="1" spans="1:16" ht="15" thickBot="1" x14ac:dyDescent="0.35">
      <c r="B1" t="s">
        <v>17</v>
      </c>
      <c r="C1" s="15"/>
      <c r="D1" s="15"/>
      <c r="E1" s="15"/>
      <c r="F1" s="15"/>
      <c r="G1" s="15"/>
      <c r="H1" s="15"/>
      <c r="I1" s="15"/>
      <c r="J1" s="15"/>
    </row>
    <row r="2" spans="1:16" ht="28.8" customHeight="1" x14ac:dyDescent="0.3">
      <c r="A2" s="10"/>
      <c r="B2" s="11"/>
      <c r="C2" s="44" t="s">
        <v>15</v>
      </c>
      <c r="D2" s="45"/>
      <c r="E2" s="46" t="s">
        <v>0</v>
      </c>
      <c r="F2" s="46"/>
      <c r="G2" s="46" t="s">
        <v>1</v>
      </c>
      <c r="H2" s="46"/>
      <c r="I2" s="46" t="s">
        <v>2</v>
      </c>
      <c r="J2" s="46"/>
      <c r="K2" s="47" t="s">
        <v>13</v>
      </c>
      <c r="L2" s="49" t="s">
        <v>5</v>
      </c>
      <c r="M2" s="50"/>
      <c r="N2" s="42" t="s">
        <v>18</v>
      </c>
    </row>
    <row r="3" spans="1:16" ht="29.4" thickBot="1" x14ac:dyDescent="0.35">
      <c r="A3" s="16" t="s">
        <v>16</v>
      </c>
      <c r="B3" s="20" t="s">
        <v>3</v>
      </c>
      <c r="C3" s="13" t="s">
        <v>7</v>
      </c>
      <c r="D3" s="13" t="s">
        <v>8</v>
      </c>
      <c r="E3" s="13" t="s">
        <v>9</v>
      </c>
      <c r="F3" s="13" t="s">
        <v>8</v>
      </c>
      <c r="G3" s="13" t="s">
        <v>10</v>
      </c>
      <c r="H3" s="13" t="s">
        <v>11</v>
      </c>
      <c r="I3" s="13" t="s">
        <v>12</v>
      </c>
      <c r="J3" s="13" t="s">
        <v>11</v>
      </c>
      <c r="K3" s="48"/>
      <c r="L3" s="29" t="s">
        <v>6</v>
      </c>
      <c r="M3" s="30" t="s">
        <v>14</v>
      </c>
      <c r="N3" s="43"/>
    </row>
    <row r="4" spans="1:16" x14ac:dyDescent="0.3">
      <c r="A4" s="17">
        <v>1</v>
      </c>
      <c r="B4" s="18">
        <v>40868</v>
      </c>
      <c r="C4" s="19">
        <v>1769.12</v>
      </c>
      <c r="D4" s="19">
        <v>0</v>
      </c>
      <c r="E4" s="19"/>
      <c r="F4" s="19"/>
      <c r="G4" s="19"/>
      <c r="H4" s="19"/>
      <c r="I4" s="19"/>
      <c r="J4" s="19"/>
      <c r="K4" s="31"/>
      <c r="L4" s="32"/>
      <c r="M4" s="56"/>
      <c r="N4" s="57"/>
    </row>
    <row r="5" spans="1:16" x14ac:dyDescent="0.3">
      <c r="A5" s="12"/>
      <c r="B5" s="5">
        <v>40894</v>
      </c>
      <c r="C5" s="6">
        <v>2202.85</v>
      </c>
      <c r="D5" s="6">
        <v>0</v>
      </c>
      <c r="E5" s="6">
        <f>C5-C4</f>
        <v>433.73</v>
      </c>
      <c r="F5" s="6">
        <f>D5-D4</f>
        <v>0</v>
      </c>
      <c r="G5" s="6">
        <v>3.38</v>
      </c>
      <c r="H5" s="6">
        <v>0</v>
      </c>
      <c r="I5" s="6">
        <f>E5*G5</f>
        <v>1466.0074</v>
      </c>
      <c r="J5" s="6">
        <f>F5*H5</f>
        <v>0</v>
      </c>
      <c r="K5" s="33">
        <f>I5+J5</f>
        <v>1466.0074</v>
      </c>
      <c r="L5" s="34"/>
      <c r="M5" s="58"/>
      <c r="N5" s="61">
        <f>K5-M5</f>
        <v>1466.0074</v>
      </c>
      <c r="O5" s="28"/>
      <c r="P5" s="25"/>
    </row>
    <row r="6" spans="1:16" x14ac:dyDescent="0.3">
      <c r="A6" s="12">
        <v>2</v>
      </c>
      <c r="B6" s="5">
        <v>40894</v>
      </c>
      <c r="C6" s="6">
        <v>2202.85</v>
      </c>
      <c r="D6" s="6">
        <v>0</v>
      </c>
      <c r="E6" s="6"/>
      <c r="F6" s="6"/>
      <c r="G6" s="6"/>
      <c r="H6" s="6"/>
      <c r="I6" s="6"/>
      <c r="J6" s="6"/>
      <c r="K6" s="33"/>
      <c r="L6" s="34"/>
      <c r="M6" s="58"/>
      <c r="N6" s="61">
        <f>N5+K6-M6</f>
        <v>1466.0074</v>
      </c>
      <c r="O6" s="28"/>
      <c r="P6" s="25"/>
    </row>
    <row r="7" spans="1:16" x14ac:dyDescent="0.3">
      <c r="A7" s="12"/>
      <c r="B7" s="5">
        <v>40908</v>
      </c>
      <c r="C7" s="6">
        <v>2215.83</v>
      </c>
      <c r="D7" s="6">
        <v>3.62</v>
      </c>
      <c r="E7" s="6">
        <f>C7-C6</f>
        <v>12.980000000000018</v>
      </c>
      <c r="F7" s="6">
        <f>D7-D6</f>
        <v>3.62</v>
      </c>
      <c r="G7" s="6">
        <v>3.88</v>
      </c>
      <c r="H7" s="6">
        <v>1.32</v>
      </c>
      <c r="I7" s="6">
        <f>E7*G7</f>
        <v>50.362400000000072</v>
      </c>
      <c r="J7" s="6">
        <f>F7*H7</f>
        <v>4.7784000000000004</v>
      </c>
      <c r="K7" s="33">
        <f>SUM(I7:J7)</f>
        <v>55.14080000000007</v>
      </c>
      <c r="L7" s="34"/>
      <c r="M7" s="58"/>
      <c r="N7" s="61">
        <f>N6+K7-M7</f>
        <v>1521.1482000000001</v>
      </c>
      <c r="O7" s="28"/>
      <c r="P7" s="25"/>
    </row>
    <row r="8" spans="1:16" x14ac:dyDescent="0.3">
      <c r="A8" s="12">
        <v>3</v>
      </c>
      <c r="B8" s="5">
        <v>40908</v>
      </c>
      <c r="C8" s="6">
        <v>2215.83</v>
      </c>
      <c r="D8" s="6">
        <v>3.62</v>
      </c>
      <c r="E8" s="6"/>
      <c r="F8" s="6"/>
      <c r="G8" s="6"/>
      <c r="H8" s="6"/>
      <c r="I8" s="6"/>
      <c r="J8" s="6"/>
      <c r="K8" s="33"/>
      <c r="L8" s="34">
        <v>40957</v>
      </c>
      <c r="M8" s="58">
        <v>1300</v>
      </c>
      <c r="N8" s="61">
        <f t="shared" ref="N8:N41" si="0">N7+K8-M8</f>
        <v>221.14820000000009</v>
      </c>
      <c r="O8" s="28"/>
      <c r="P8" s="25"/>
    </row>
    <row r="9" spans="1:16" x14ac:dyDescent="0.3">
      <c r="A9" s="12"/>
      <c r="B9" s="5">
        <v>41089</v>
      </c>
      <c r="C9" s="6">
        <v>3308.41</v>
      </c>
      <c r="D9" s="6">
        <v>514.87</v>
      </c>
      <c r="E9" s="6">
        <f t="shared" ref="E9" si="1">C9-C8</f>
        <v>1092.58</v>
      </c>
      <c r="F9" s="6">
        <f>D9-D8</f>
        <v>511.25</v>
      </c>
      <c r="G9" s="6">
        <v>3.88</v>
      </c>
      <c r="H9" s="6">
        <v>1.32</v>
      </c>
      <c r="I9" s="6">
        <f t="shared" ref="I9" si="2">E9*G9</f>
        <v>4239.2103999999999</v>
      </c>
      <c r="J9" s="6">
        <f t="shared" ref="J9" si="3">F9*H9</f>
        <v>674.85</v>
      </c>
      <c r="K9" s="33">
        <f t="shared" ref="K9" si="4">I9+J9</f>
        <v>4914.0604000000003</v>
      </c>
      <c r="L9" s="34">
        <v>41062</v>
      </c>
      <c r="M9" s="58">
        <v>4000</v>
      </c>
      <c r="N9" s="61">
        <f t="shared" si="0"/>
        <v>1135.2085999999999</v>
      </c>
      <c r="O9" s="28"/>
      <c r="P9" s="25"/>
    </row>
    <row r="10" spans="1:16" x14ac:dyDescent="0.3">
      <c r="A10" s="12">
        <v>4</v>
      </c>
      <c r="B10" s="5">
        <v>41089</v>
      </c>
      <c r="C10" s="6">
        <v>3308.41</v>
      </c>
      <c r="D10" s="6">
        <v>514.87</v>
      </c>
      <c r="E10" s="6"/>
      <c r="F10" s="6"/>
      <c r="G10" s="6"/>
      <c r="H10" s="6"/>
      <c r="I10" s="6"/>
      <c r="J10" s="6"/>
      <c r="K10" s="33"/>
      <c r="L10" s="34">
        <v>41132</v>
      </c>
      <c r="M10" s="58">
        <v>1640.21</v>
      </c>
      <c r="N10" s="61">
        <f t="shared" si="0"/>
        <v>-505.0014000000001</v>
      </c>
      <c r="O10" s="28"/>
      <c r="P10" s="25"/>
    </row>
    <row r="11" spans="1:16" x14ac:dyDescent="0.3">
      <c r="A11" s="12"/>
      <c r="B11" s="5">
        <v>41450</v>
      </c>
      <c r="C11" s="6">
        <v>5487.85</v>
      </c>
      <c r="D11" s="6">
        <v>1350.75</v>
      </c>
      <c r="E11" s="6">
        <f t="shared" ref="E11" si="5">C11-C10</f>
        <v>2179.4400000000005</v>
      </c>
      <c r="F11" s="6">
        <f t="shared" ref="F11" si="6">D11-D10</f>
        <v>835.88</v>
      </c>
      <c r="G11" s="6">
        <v>4.1100000000000003</v>
      </c>
      <c r="H11" s="6">
        <v>1.39</v>
      </c>
      <c r="I11" s="6">
        <f t="shared" ref="I11" si="7">E11*G11</f>
        <v>8957.4984000000022</v>
      </c>
      <c r="J11" s="6">
        <f t="shared" ref="J11" si="8">F11*H11</f>
        <v>1161.8732</v>
      </c>
      <c r="K11" s="33">
        <f t="shared" ref="K11" si="9">SUM(I11:J11)</f>
        <v>10119.371600000002</v>
      </c>
      <c r="L11" s="34">
        <v>41258</v>
      </c>
      <c r="M11" s="58">
        <v>3000</v>
      </c>
      <c r="N11" s="61">
        <f t="shared" si="0"/>
        <v>6614.3702000000012</v>
      </c>
      <c r="O11" s="28"/>
      <c r="P11" s="25"/>
    </row>
    <row r="12" spans="1:16" x14ac:dyDescent="0.3">
      <c r="A12" s="12">
        <v>11</v>
      </c>
      <c r="B12" s="5">
        <v>41450</v>
      </c>
      <c r="C12" s="6">
        <v>5487.85</v>
      </c>
      <c r="D12" s="6">
        <v>1350.75</v>
      </c>
      <c r="E12" s="6"/>
      <c r="F12" s="6"/>
      <c r="G12" s="6"/>
      <c r="H12" s="6"/>
      <c r="I12" s="6"/>
      <c r="J12" s="6"/>
      <c r="K12" s="33"/>
      <c r="L12" s="2"/>
      <c r="M12" s="54"/>
      <c r="N12" s="61">
        <f t="shared" si="0"/>
        <v>6614.3702000000012</v>
      </c>
      <c r="O12" s="28"/>
      <c r="P12" s="25"/>
    </row>
    <row r="13" spans="1:16" x14ac:dyDescent="0.3">
      <c r="A13" s="12"/>
      <c r="B13" s="3">
        <v>41480</v>
      </c>
      <c r="C13" s="6">
        <v>5650.76</v>
      </c>
      <c r="D13" s="6">
        <v>1413.46</v>
      </c>
      <c r="E13" s="6">
        <f t="shared" ref="E13:F13" si="10">C13-C12</f>
        <v>162.90999999999985</v>
      </c>
      <c r="F13" s="6">
        <f t="shared" si="10"/>
        <v>62.710000000000036</v>
      </c>
      <c r="G13" s="2">
        <v>4.5999999999999996</v>
      </c>
      <c r="H13" s="2">
        <v>1.56</v>
      </c>
      <c r="I13" s="6">
        <f t="shared" ref="I13:J17" si="11">E13*G13</f>
        <v>749.38599999999929</v>
      </c>
      <c r="J13" s="6">
        <f t="shared" si="11"/>
        <v>97.827600000000061</v>
      </c>
      <c r="K13" s="33">
        <f t="shared" ref="K13" si="12">I13+J13</f>
        <v>847.21359999999936</v>
      </c>
      <c r="L13" s="2"/>
      <c r="M13" s="54"/>
      <c r="N13" s="61">
        <f t="shared" si="0"/>
        <v>7461.5838000000003</v>
      </c>
      <c r="O13" s="28"/>
      <c r="P13" s="25"/>
    </row>
    <row r="14" spans="1:16" x14ac:dyDescent="0.3">
      <c r="A14" s="12">
        <v>12</v>
      </c>
      <c r="B14" s="3">
        <v>41480</v>
      </c>
      <c r="C14" s="6">
        <v>5650.76</v>
      </c>
      <c r="D14" s="6">
        <v>1413.46</v>
      </c>
      <c r="E14" s="2"/>
      <c r="F14" s="2"/>
      <c r="G14" s="2"/>
      <c r="H14" s="2"/>
      <c r="I14" s="6"/>
      <c r="J14" s="6"/>
      <c r="K14" s="33"/>
      <c r="L14" s="2"/>
      <c r="M14" s="54"/>
      <c r="N14" s="61">
        <f t="shared" si="0"/>
        <v>7461.5838000000003</v>
      </c>
      <c r="O14" s="28"/>
      <c r="P14" s="25"/>
    </row>
    <row r="15" spans="1:16" ht="13.8" customHeight="1" x14ac:dyDescent="0.3">
      <c r="A15" s="12"/>
      <c r="B15" s="3">
        <v>41514</v>
      </c>
      <c r="C15" s="2">
        <v>5855.25</v>
      </c>
      <c r="D15" s="2">
        <v>1479.5</v>
      </c>
      <c r="E15" s="2">
        <f>C15-C14</f>
        <v>204.48999999999978</v>
      </c>
      <c r="F15" s="2">
        <f>D15-D14</f>
        <v>66.039999999999964</v>
      </c>
      <c r="G15" s="2">
        <v>4.5999999999999996</v>
      </c>
      <c r="H15" s="2">
        <v>1.56</v>
      </c>
      <c r="I15" s="6">
        <f t="shared" ref="I15:J15" si="13">E15*G15</f>
        <v>940.65399999999897</v>
      </c>
      <c r="J15" s="6">
        <f t="shared" si="13"/>
        <v>103.02239999999995</v>
      </c>
      <c r="K15" s="33">
        <f t="shared" ref="K15" si="14">SUM(I15:J15)</f>
        <v>1043.6763999999989</v>
      </c>
      <c r="L15" s="34">
        <v>41489</v>
      </c>
      <c r="M15" s="58">
        <v>5000</v>
      </c>
      <c r="N15" s="61">
        <f t="shared" si="0"/>
        <v>3505.2601999999988</v>
      </c>
      <c r="O15" s="28"/>
      <c r="P15" s="25"/>
    </row>
    <row r="16" spans="1:16" ht="17.399999999999999" customHeight="1" x14ac:dyDescent="0.3">
      <c r="A16" s="12">
        <v>13</v>
      </c>
      <c r="B16" s="3">
        <v>41514</v>
      </c>
      <c r="C16" s="2">
        <v>5855.25</v>
      </c>
      <c r="D16" s="2">
        <v>1479.5</v>
      </c>
      <c r="E16" s="2"/>
      <c r="F16" s="2"/>
      <c r="G16" s="2"/>
      <c r="H16" s="2"/>
      <c r="I16" s="6"/>
      <c r="J16" s="6"/>
      <c r="K16" s="33"/>
      <c r="L16" s="35"/>
      <c r="M16" s="55"/>
      <c r="N16" s="61">
        <f t="shared" si="0"/>
        <v>3505.2601999999988</v>
      </c>
      <c r="O16" s="28"/>
      <c r="P16" s="25"/>
    </row>
    <row r="17" spans="1:16" x14ac:dyDescent="0.3">
      <c r="A17" s="12"/>
      <c r="B17" s="22">
        <v>41554</v>
      </c>
      <c r="C17" s="23">
        <v>6148.64</v>
      </c>
      <c r="D17" s="23">
        <v>1544.59</v>
      </c>
      <c r="E17" s="23">
        <f>C17-C16</f>
        <v>293.39000000000033</v>
      </c>
      <c r="F17" s="23">
        <f>D17-D16</f>
        <v>65.089999999999918</v>
      </c>
      <c r="G17" s="23">
        <v>4.5999999999999996</v>
      </c>
      <c r="H17" s="23">
        <v>1.56</v>
      </c>
      <c r="I17" s="19">
        <f t="shared" si="11"/>
        <v>1349.5940000000014</v>
      </c>
      <c r="J17" s="24">
        <f>F17*H17</f>
        <v>101.54039999999988</v>
      </c>
      <c r="K17" s="37">
        <f>SUM(I17:J17)</f>
        <v>1451.1344000000013</v>
      </c>
      <c r="L17" s="38"/>
      <c r="M17" s="59"/>
      <c r="N17" s="61">
        <f t="shared" si="0"/>
        <v>4956.3945999999996</v>
      </c>
      <c r="O17" s="28"/>
      <c r="P17" s="25"/>
    </row>
    <row r="18" spans="1:16" x14ac:dyDescent="0.3">
      <c r="A18" s="12">
        <v>14</v>
      </c>
      <c r="B18" s="3">
        <v>41554</v>
      </c>
      <c r="C18" s="2">
        <v>6148.64</v>
      </c>
      <c r="D18" s="2">
        <v>1544.59</v>
      </c>
      <c r="E18" s="2">
        <f t="shared" ref="E18:E41" si="15">C18-C17</f>
        <v>0</v>
      </c>
      <c r="F18" s="2">
        <f t="shared" ref="F18:F41" si="16">D18-D17</f>
        <v>0</v>
      </c>
      <c r="G18" s="2"/>
      <c r="H18" s="2"/>
      <c r="I18" s="4">
        <f t="shared" ref="I18:I41" si="17">E18*G18</f>
        <v>0</v>
      </c>
      <c r="J18" s="4">
        <f t="shared" ref="J18:J41" si="18">F18*H18</f>
        <v>0</v>
      </c>
      <c r="K18" s="36">
        <f t="shared" ref="K18:K41" si="19">SUM(I18:J18)</f>
        <v>0</v>
      </c>
      <c r="L18" s="35"/>
      <c r="M18" s="55"/>
      <c r="N18" s="61">
        <f t="shared" si="0"/>
        <v>4956.3945999999996</v>
      </c>
      <c r="O18" s="28"/>
      <c r="P18" s="25"/>
    </row>
    <row r="19" spans="1:16" x14ac:dyDescent="0.3">
      <c r="A19" s="12"/>
      <c r="B19" s="3">
        <v>41864</v>
      </c>
      <c r="C19" s="2">
        <v>7651.74</v>
      </c>
      <c r="D19" s="2">
        <v>1861.14</v>
      </c>
      <c r="E19" s="2">
        <f t="shared" si="15"/>
        <v>1503.0999999999995</v>
      </c>
      <c r="F19" s="2">
        <f t="shared" si="16"/>
        <v>316.55000000000018</v>
      </c>
      <c r="G19" s="2">
        <v>4.5999999999999996</v>
      </c>
      <c r="H19" s="2">
        <v>1.56</v>
      </c>
      <c r="I19" s="4">
        <f t="shared" si="17"/>
        <v>6914.2599999999966</v>
      </c>
      <c r="J19" s="4">
        <f t="shared" si="18"/>
        <v>493.81800000000032</v>
      </c>
      <c r="K19" s="36">
        <f t="shared" si="19"/>
        <v>7408.0779999999968</v>
      </c>
      <c r="L19" s="35"/>
      <c r="M19" s="55"/>
      <c r="N19" s="61">
        <f t="shared" si="0"/>
        <v>12364.472599999997</v>
      </c>
      <c r="O19" s="28"/>
      <c r="P19" s="25"/>
    </row>
    <row r="20" spans="1:16" x14ac:dyDescent="0.3">
      <c r="A20" s="12">
        <v>15</v>
      </c>
      <c r="B20" s="3">
        <v>41864</v>
      </c>
      <c r="C20" s="2">
        <v>7651.74</v>
      </c>
      <c r="D20" s="2">
        <v>1861.14</v>
      </c>
      <c r="E20" s="2">
        <f t="shared" si="15"/>
        <v>0</v>
      </c>
      <c r="F20" s="2">
        <f t="shared" si="16"/>
        <v>0</v>
      </c>
      <c r="G20" s="2"/>
      <c r="H20" s="2"/>
      <c r="I20" s="4">
        <f t="shared" si="17"/>
        <v>0</v>
      </c>
      <c r="J20" s="4">
        <f t="shared" si="18"/>
        <v>0</v>
      </c>
      <c r="K20" s="36">
        <f t="shared" si="19"/>
        <v>0</v>
      </c>
      <c r="L20" s="26"/>
      <c r="M20" s="55"/>
      <c r="N20" s="61">
        <f t="shared" si="0"/>
        <v>12364.472599999997</v>
      </c>
      <c r="O20" s="28"/>
      <c r="P20" s="25"/>
    </row>
    <row r="21" spans="1:16" x14ac:dyDescent="0.3">
      <c r="A21" s="12"/>
      <c r="B21" s="3">
        <v>42017</v>
      </c>
      <c r="C21" s="2">
        <v>8324.0499999999993</v>
      </c>
      <c r="D21" s="2">
        <v>2340.58</v>
      </c>
      <c r="E21" s="2">
        <f t="shared" si="15"/>
        <v>672.30999999999949</v>
      </c>
      <c r="F21" s="2">
        <f t="shared" si="16"/>
        <v>479.43999999999983</v>
      </c>
      <c r="G21" s="2">
        <v>4.79</v>
      </c>
      <c r="H21" s="2">
        <v>1.63</v>
      </c>
      <c r="I21" s="4">
        <f t="shared" si="17"/>
        <v>3220.3648999999978</v>
      </c>
      <c r="J21" s="4">
        <f t="shared" si="18"/>
        <v>781.48719999999969</v>
      </c>
      <c r="K21" s="36">
        <f t="shared" si="19"/>
        <v>4001.8520999999973</v>
      </c>
      <c r="L21" s="35"/>
      <c r="M21" s="55"/>
      <c r="N21" s="61">
        <f t="shared" si="0"/>
        <v>16366.324699999994</v>
      </c>
      <c r="O21" s="28"/>
      <c r="P21" s="25"/>
    </row>
    <row r="22" spans="1:16" x14ac:dyDescent="0.3">
      <c r="A22" s="12">
        <v>16</v>
      </c>
      <c r="B22" s="3">
        <v>42017</v>
      </c>
      <c r="C22" s="2">
        <v>8324.0499999999993</v>
      </c>
      <c r="D22" s="2">
        <v>2340.58</v>
      </c>
      <c r="E22" s="2">
        <f t="shared" si="15"/>
        <v>0</v>
      </c>
      <c r="F22" s="2">
        <f t="shared" si="16"/>
        <v>0</v>
      </c>
      <c r="G22" s="2"/>
      <c r="H22" s="2"/>
      <c r="I22" s="4">
        <f t="shared" si="17"/>
        <v>0</v>
      </c>
      <c r="J22" s="4">
        <f t="shared" si="18"/>
        <v>0</v>
      </c>
      <c r="K22" s="36">
        <f t="shared" si="19"/>
        <v>0</v>
      </c>
      <c r="L22" s="26"/>
      <c r="M22" s="55"/>
      <c r="N22" s="61">
        <f t="shared" si="0"/>
        <v>16366.324699999994</v>
      </c>
      <c r="O22" s="28"/>
      <c r="P22" s="25"/>
    </row>
    <row r="23" spans="1:16" x14ac:dyDescent="0.3">
      <c r="A23" s="12"/>
      <c r="B23" s="3">
        <v>42117</v>
      </c>
      <c r="C23" s="2">
        <v>8360.9599999999991</v>
      </c>
      <c r="D23" s="2">
        <v>2358.4899999999998</v>
      </c>
      <c r="E23" s="2">
        <f t="shared" si="15"/>
        <v>36.909999999999854</v>
      </c>
      <c r="F23" s="2">
        <f t="shared" si="16"/>
        <v>17.909999999999854</v>
      </c>
      <c r="G23" s="2">
        <v>4.79</v>
      </c>
      <c r="H23" s="2">
        <v>1.63</v>
      </c>
      <c r="I23" s="4">
        <f t="shared" si="17"/>
        <v>176.79889999999929</v>
      </c>
      <c r="J23" s="4">
        <f t="shared" si="18"/>
        <v>29.193299999999763</v>
      </c>
      <c r="K23" s="39">
        <f t="shared" si="19"/>
        <v>205.99219999999906</v>
      </c>
      <c r="L23" s="35">
        <v>42135</v>
      </c>
      <c r="M23" s="55">
        <v>7400</v>
      </c>
      <c r="N23" s="61">
        <f t="shared" si="0"/>
        <v>9172.3168999999943</v>
      </c>
      <c r="O23" s="28"/>
      <c r="P23" s="25"/>
    </row>
    <row r="24" spans="1:16" x14ac:dyDescent="0.3">
      <c r="A24" s="12">
        <v>17</v>
      </c>
      <c r="B24" s="3">
        <v>42117</v>
      </c>
      <c r="C24" s="2">
        <v>8360.9599999999991</v>
      </c>
      <c r="D24" s="2">
        <v>2358.4899999999998</v>
      </c>
      <c r="E24" s="2">
        <f t="shared" si="15"/>
        <v>0</v>
      </c>
      <c r="F24" s="2">
        <f t="shared" si="16"/>
        <v>0</v>
      </c>
      <c r="G24" s="2"/>
      <c r="H24" s="2"/>
      <c r="I24" s="4">
        <f t="shared" si="17"/>
        <v>0</v>
      </c>
      <c r="J24" s="4">
        <f t="shared" si="18"/>
        <v>0</v>
      </c>
      <c r="K24" s="36">
        <f t="shared" si="19"/>
        <v>0</v>
      </c>
      <c r="L24" s="26"/>
      <c r="M24" s="55"/>
      <c r="N24" s="61">
        <f t="shared" si="0"/>
        <v>9172.3168999999943</v>
      </c>
      <c r="O24" s="28"/>
      <c r="P24" s="25"/>
    </row>
    <row r="25" spans="1:16" x14ac:dyDescent="0.3">
      <c r="A25" s="12"/>
      <c r="B25" s="3">
        <v>42187</v>
      </c>
      <c r="C25" s="2">
        <v>9051.52</v>
      </c>
      <c r="D25" s="2">
        <v>2593.3000000000002</v>
      </c>
      <c r="E25" s="2">
        <f t="shared" si="15"/>
        <v>690.56000000000131</v>
      </c>
      <c r="F25" s="2">
        <f t="shared" si="16"/>
        <v>234.8100000000004</v>
      </c>
      <c r="G25" s="2">
        <v>4.79</v>
      </c>
      <c r="H25" s="2">
        <v>1.63</v>
      </c>
      <c r="I25" s="4">
        <f t="shared" si="17"/>
        <v>3307.7824000000064</v>
      </c>
      <c r="J25" s="4">
        <f t="shared" si="18"/>
        <v>382.74030000000062</v>
      </c>
      <c r="K25" s="36">
        <f t="shared" si="19"/>
        <v>3690.5227000000068</v>
      </c>
      <c r="L25" s="35">
        <v>42161</v>
      </c>
      <c r="M25" s="55">
        <v>4009.93</v>
      </c>
      <c r="N25" s="61">
        <f t="shared" si="0"/>
        <v>8852.9096000000009</v>
      </c>
      <c r="O25" s="28"/>
      <c r="P25" s="25"/>
    </row>
    <row r="26" spans="1:16" x14ac:dyDescent="0.3">
      <c r="A26" s="12">
        <v>18</v>
      </c>
      <c r="B26" s="3">
        <v>42187</v>
      </c>
      <c r="C26" s="2">
        <v>9051.52</v>
      </c>
      <c r="D26" s="2">
        <v>2593.3000000000002</v>
      </c>
      <c r="E26" s="2">
        <f t="shared" si="15"/>
        <v>0</v>
      </c>
      <c r="F26" s="2">
        <f t="shared" si="16"/>
        <v>0</v>
      </c>
      <c r="G26" s="2"/>
      <c r="H26" s="2"/>
      <c r="I26" s="4">
        <f t="shared" si="17"/>
        <v>0</v>
      </c>
      <c r="J26" s="4">
        <f t="shared" si="18"/>
        <v>0</v>
      </c>
      <c r="K26" s="36">
        <f t="shared" si="19"/>
        <v>0</v>
      </c>
      <c r="L26" s="35">
        <v>42161</v>
      </c>
      <c r="M26" s="55">
        <v>990.07</v>
      </c>
      <c r="N26" s="61">
        <f t="shared" si="0"/>
        <v>7862.8396000000012</v>
      </c>
      <c r="O26" s="28"/>
      <c r="P26" s="25"/>
    </row>
    <row r="27" spans="1:16" x14ac:dyDescent="0.3">
      <c r="A27" s="12"/>
      <c r="B27" s="9">
        <v>42302</v>
      </c>
      <c r="C27" s="8">
        <v>9946.8700000000008</v>
      </c>
      <c r="D27" s="8">
        <v>2864.76</v>
      </c>
      <c r="E27" s="2">
        <f t="shared" si="15"/>
        <v>895.35000000000036</v>
      </c>
      <c r="F27" s="2">
        <f t="shared" si="16"/>
        <v>271.46000000000004</v>
      </c>
      <c r="G27" s="8">
        <v>5.27</v>
      </c>
      <c r="H27" s="8">
        <v>1.79</v>
      </c>
      <c r="I27" s="21">
        <f t="shared" si="17"/>
        <v>4718.4945000000016</v>
      </c>
      <c r="J27" s="21">
        <f t="shared" si="18"/>
        <v>485.91340000000008</v>
      </c>
      <c r="K27" s="40">
        <f t="shared" si="19"/>
        <v>5204.407900000002</v>
      </c>
      <c r="L27" s="41">
        <v>42286</v>
      </c>
      <c r="M27" s="60">
        <v>7000</v>
      </c>
      <c r="N27" s="61">
        <f t="shared" si="0"/>
        <v>6067.2475000000031</v>
      </c>
      <c r="O27" s="28"/>
      <c r="P27" s="25"/>
    </row>
    <row r="28" spans="1:16" x14ac:dyDescent="0.3">
      <c r="A28" s="12">
        <v>19</v>
      </c>
      <c r="B28" s="9">
        <v>42302</v>
      </c>
      <c r="C28" s="8">
        <v>9946.8700000000008</v>
      </c>
      <c r="D28" s="8">
        <v>2864.76</v>
      </c>
      <c r="E28" s="2">
        <f t="shared" si="15"/>
        <v>0</v>
      </c>
      <c r="F28" s="2">
        <f t="shared" si="16"/>
        <v>0</v>
      </c>
      <c r="G28" s="2"/>
      <c r="H28" s="2"/>
      <c r="I28" s="4">
        <f t="shared" si="17"/>
        <v>0</v>
      </c>
      <c r="J28" s="4">
        <f t="shared" si="18"/>
        <v>0</v>
      </c>
      <c r="K28" s="36">
        <f t="shared" si="19"/>
        <v>0</v>
      </c>
      <c r="L28" s="35"/>
      <c r="M28" s="55"/>
      <c r="N28" s="61">
        <f t="shared" si="0"/>
        <v>6067.2475000000031</v>
      </c>
      <c r="O28" s="28"/>
      <c r="P28" s="25"/>
    </row>
    <row r="29" spans="1:16" x14ac:dyDescent="0.3">
      <c r="A29" s="14"/>
      <c r="B29" s="9">
        <v>42333</v>
      </c>
      <c r="C29" s="8">
        <v>9956.2099999999991</v>
      </c>
      <c r="D29" s="8">
        <v>2869.37</v>
      </c>
      <c r="E29" s="8">
        <f t="shared" si="15"/>
        <v>9.3399999999983265</v>
      </c>
      <c r="F29" s="8">
        <f t="shared" si="16"/>
        <v>4.6099999999996726</v>
      </c>
      <c r="G29" s="8">
        <v>5.27</v>
      </c>
      <c r="H29" s="8">
        <v>1.79</v>
      </c>
      <c r="I29" s="21">
        <f t="shared" si="17"/>
        <v>49.221799999991177</v>
      </c>
      <c r="J29" s="21">
        <f t="shared" si="18"/>
        <v>8.2518999999994147</v>
      </c>
      <c r="K29" s="40">
        <f t="shared" si="19"/>
        <v>57.473699999990593</v>
      </c>
      <c r="L29" s="41">
        <v>42332</v>
      </c>
      <c r="M29" s="60">
        <v>2000</v>
      </c>
      <c r="N29" s="61">
        <f t="shared" si="0"/>
        <v>4124.7211999999936</v>
      </c>
      <c r="O29" s="28"/>
      <c r="P29" s="25"/>
    </row>
    <row r="30" spans="1:16" x14ac:dyDescent="0.3">
      <c r="A30" s="12">
        <v>20</v>
      </c>
      <c r="B30" s="3">
        <v>42333</v>
      </c>
      <c r="C30" s="2">
        <v>9956.2099999999991</v>
      </c>
      <c r="D30" s="2">
        <v>2869.37</v>
      </c>
      <c r="E30" s="2">
        <f t="shared" si="15"/>
        <v>0</v>
      </c>
      <c r="F30" s="2">
        <f t="shared" si="16"/>
        <v>0</v>
      </c>
      <c r="G30" s="2"/>
      <c r="H30" s="2"/>
      <c r="I30" s="4">
        <f t="shared" si="17"/>
        <v>0</v>
      </c>
      <c r="J30" s="4">
        <f t="shared" si="18"/>
        <v>0</v>
      </c>
      <c r="K30" s="36">
        <f t="shared" si="19"/>
        <v>0</v>
      </c>
      <c r="L30" s="35"/>
      <c r="M30" s="55"/>
      <c r="N30" s="61">
        <f t="shared" si="0"/>
        <v>4124.7211999999936</v>
      </c>
      <c r="O30" s="28"/>
      <c r="P30" s="25"/>
    </row>
    <row r="31" spans="1:16" x14ac:dyDescent="0.3">
      <c r="A31" s="12"/>
      <c r="B31" s="3">
        <v>42485</v>
      </c>
      <c r="C31" s="26">
        <v>10020.01</v>
      </c>
      <c r="D31" s="26">
        <v>2908.46</v>
      </c>
      <c r="E31" s="2">
        <f t="shared" si="15"/>
        <v>63.800000000001091</v>
      </c>
      <c r="F31" s="2">
        <f t="shared" si="16"/>
        <v>39.090000000000146</v>
      </c>
      <c r="G31" s="2">
        <v>5.27</v>
      </c>
      <c r="H31" s="2">
        <v>1.79</v>
      </c>
      <c r="I31" s="4">
        <f t="shared" si="17"/>
        <v>336.22600000000574</v>
      </c>
      <c r="J31" s="4">
        <f t="shared" si="18"/>
        <v>69.971100000000263</v>
      </c>
      <c r="K31" s="36">
        <f t="shared" si="19"/>
        <v>406.197100000006</v>
      </c>
      <c r="L31" s="35"/>
      <c r="M31" s="55"/>
      <c r="N31" s="61">
        <f t="shared" si="0"/>
        <v>4530.9182999999994</v>
      </c>
      <c r="O31" s="28"/>
      <c r="P31" s="25"/>
    </row>
    <row r="32" spans="1:16" x14ac:dyDescent="0.3">
      <c r="A32" s="12">
        <v>21</v>
      </c>
      <c r="B32" s="3">
        <v>42485</v>
      </c>
      <c r="C32" s="26">
        <v>10020.01</v>
      </c>
      <c r="D32" s="26">
        <v>2908.46</v>
      </c>
      <c r="E32" s="2">
        <f t="shared" si="15"/>
        <v>0</v>
      </c>
      <c r="F32" s="2">
        <f t="shared" si="16"/>
        <v>0</v>
      </c>
      <c r="G32" s="2"/>
      <c r="H32" s="2"/>
      <c r="I32" s="4">
        <f t="shared" si="17"/>
        <v>0</v>
      </c>
      <c r="J32" s="4">
        <f t="shared" si="18"/>
        <v>0</v>
      </c>
      <c r="K32" s="36">
        <f t="shared" si="19"/>
        <v>0</v>
      </c>
      <c r="L32" s="35"/>
      <c r="M32" s="55"/>
      <c r="N32" s="61">
        <f t="shared" si="0"/>
        <v>4530.9182999999994</v>
      </c>
      <c r="O32" s="28"/>
      <c r="P32" s="25"/>
    </row>
    <row r="33" spans="1:16" x14ac:dyDescent="0.3">
      <c r="A33" s="14"/>
      <c r="B33" s="3">
        <v>42546</v>
      </c>
      <c r="C33" s="2">
        <v>10580.29</v>
      </c>
      <c r="D33" s="26">
        <v>3111.66</v>
      </c>
      <c r="E33" s="2">
        <f t="shared" si="15"/>
        <v>560.28000000000065</v>
      </c>
      <c r="F33" s="2">
        <f t="shared" si="16"/>
        <v>203.19999999999982</v>
      </c>
      <c r="G33" s="2">
        <v>5.27</v>
      </c>
      <c r="H33" s="2">
        <v>1.79</v>
      </c>
      <c r="I33" s="4">
        <f t="shared" si="17"/>
        <v>2952.6756000000032</v>
      </c>
      <c r="J33" s="4">
        <f t="shared" si="18"/>
        <v>363.72799999999967</v>
      </c>
      <c r="K33" s="36">
        <f t="shared" si="19"/>
        <v>3316.4036000000028</v>
      </c>
      <c r="L33" s="35">
        <v>42569</v>
      </c>
      <c r="M33" s="55">
        <v>4400</v>
      </c>
      <c r="N33" s="61">
        <f t="shared" si="0"/>
        <v>3447.3219000000026</v>
      </c>
      <c r="O33" s="28"/>
      <c r="P33" s="25"/>
    </row>
    <row r="34" spans="1:16" x14ac:dyDescent="0.3">
      <c r="A34" s="12">
        <v>22</v>
      </c>
      <c r="B34" s="3">
        <v>42546</v>
      </c>
      <c r="C34" s="2">
        <v>10580.29</v>
      </c>
      <c r="D34" s="26">
        <v>3111.66</v>
      </c>
      <c r="E34" s="2">
        <f t="shared" si="15"/>
        <v>0</v>
      </c>
      <c r="F34" s="2">
        <f t="shared" si="16"/>
        <v>0</v>
      </c>
      <c r="G34" s="2"/>
      <c r="H34" s="2"/>
      <c r="I34" s="4">
        <f t="shared" si="17"/>
        <v>0</v>
      </c>
      <c r="J34" s="4">
        <f t="shared" si="18"/>
        <v>0</v>
      </c>
      <c r="K34" s="36">
        <f t="shared" si="19"/>
        <v>0</v>
      </c>
      <c r="L34" s="35">
        <v>42583</v>
      </c>
      <c r="M34" s="55">
        <v>3447</v>
      </c>
      <c r="N34" s="61">
        <f t="shared" si="0"/>
        <v>0.32190000000264263</v>
      </c>
      <c r="O34" s="28"/>
      <c r="P34" s="25"/>
    </row>
    <row r="35" spans="1:16" x14ac:dyDescent="0.3">
      <c r="A35" s="12"/>
      <c r="B35" s="3">
        <v>42576</v>
      </c>
      <c r="C35" s="26">
        <v>10804.76</v>
      </c>
      <c r="D35" s="26">
        <v>3164.62</v>
      </c>
      <c r="E35" s="2">
        <f t="shared" si="15"/>
        <v>224.46999999999935</v>
      </c>
      <c r="F35" s="2">
        <f t="shared" si="16"/>
        <v>52.960000000000036</v>
      </c>
      <c r="G35" s="2">
        <v>5.53</v>
      </c>
      <c r="H35" s="2">
        <v>1.95</v>
      </c>
      <c r="I35" s="4">
        <f t="shared" si="17"/>
        <v>1241.3190999999965</v>
      </c>
      <c r="J35" s="4">
        <f t="shared" si="18"/>
        <v>103.27200000000006</v>
      </c>
      <c r="K35" s="36">
        <f t="shared" si="19"/>
        <v>1344.5910999999967</v>
      </c>
      <c r="L35" s="35"/>
      <c r="M35" s="55"/>
      <c r="N35" s="61">
        <f t="shared" si="0"/>
        <v>1344.9129999999993</v>
      </c>
      <c r="O35" s="28"/>
      <c r="P35" s="25"/>
    </row>
    <row r="36" spans="1:16" x14ac:dyDescent="0.3">
      <c r="A36" s="12">
        <v>23</v>
      </c>
      <c r="B36" s="3">
        <v>42576</v>
      </c>
      <c r="C36" s="26">
        <v>10804.76</v>
      </c>
      <c r="D36" s="26">
        <v>3164.62</v>
      </c>
      <c r="E36" s="2">
        <f t="shared" si="15"/>
        <v>0</v>
      </c>
      <c r="F36" s="2">
        <f t="shared" si="16"/>
        <v>0</v>
      </c>
      <c r="G36" s="2"/>
      <c r="H36" s="2"/>
      <c r="I36" s="4">
        <f t="shared" si="17"/>
        <v>0</v>
      </c>
      <c r="J36" s="4">
        <f t="shared" si="18"/>
        <v>0</v>
      </c>
      <c r="K36" s="36">
        <f t="shared" si="19"/>
        <v>0</v>
      </c>
      <c r="L36" s="35"/>
      <c r="M36" s="55"/>
      <c r="N36" s="61">
        <f t="shared" si="0"/>
        <v>1344.9129999999993</v>
      </c>
      <c r="O36" s="28"/>
      <c r="P36" s="25"/>
    </row>
    <row r="37" spans="1:16" x14ac:dyDescent="0.3">
      <c r="A37" s="14"/>
      <c r="B37" s="3">
        <v>42607</v>
      </c>
      <c r="C37" s="26">
        <v>11111.57</v>
      </c>
      <c r="D37" s="26">
        <v>3243.42</v>
      </c>
      <c r="E37" s="2">
        <f t="shared" si="15"/>
        <v>306.80999999999949</v>
      </c>
      <c r="F37" s="2">
        <f t="shared" si="16"/>
        <v>78.800000000000182</v>
      </c>
      <c r="G37" s="2">
        <v>5.53</v>
      </c>
      <c r="H37" s="2">
        <v>1.95</v>
      </c>
      <c r="I37" s="4">
        <f t="shared" si="17"/>
        <v>1696.6592999999973</v>
      </c>
      <c r="J37" s="4">
        <f t="shared" si="18"/>
        <v>153.66000000000034</v>
      </c>
      <c r="K37" s="36">
        <f t="shared" si="19"/>
        <v>1850.3192999999976</v>
      </c>
      <c r="L37" s="35"/>
      <c r="M37" s="55"/>
      <c r="N37" s="61">
        <f t="shared" si="0"/>
        <v>3195.2322999999969</v>
      </c>
      <c r="O37" s="28"/>
      <c r="P37" s="25"/>
    </row>
    <row r="38" spans="1:16" x14ac:dyDescent="0.3">
      <c r="A38" s="12">
        <v>24</v>
      </c>
      <c r="B38" s="3">
        <v>42607</v>
      </c>
      <c r="C38" s="26">
        <v>11111.57</v>
      </c>
      <c r="D38" s="26">
        <v>3243.42</v>
      </c>
      <c r="E38" s="2">
        <f t="shared" si="15"/>
        <v>0</v>
      </c>
      <c r="F38" s="2">
        <f t="shared" si="16"/>
        <v>0</v>
      </c>
      <c r="G38" s="2"/>
      <c r="H38" s="2"/>
      <c r="I38" s="4">
        <f t="shared" si="17"/>
        <v>0</v>
      </c>
      <c r="J38" s="4">
        <f t="shared" si="18"/>
        <v>0</v>
      </c>
      <c r="K38" s="36">
        <f t="shared" si="19"/>
        <v>0</v>
      </c>
      <c r="L38" s="2"/>
      <c r="M38" s="2"/>
      <c r="N38" s="61">
        <f t="shared" si="0"/>
        <v>3195.2322999999969</v>
      </c>
      <c r="O38" s="28"/>
      <c r="P38" s="25"/>
    </row>
    <row r="39" spans="1:16" x14ac:dyDescent="0.3">
      <c r="A39" s="12"/>
      <c r="B39" s="3">
        <v>42638</v>
      </c>
      <c r="C39" s="26">
        <v>11412.29</v>
      </c>
      <c r="D39" s="26">
        <v>3347.17</v>
      </c>
      <c r="E39" s="2">
        <f t="shared" si="15"/>
        <v>300.72000000000116</v>
      </c>
      <c r="F39" s="2">
        <f t="shared" si="16"/>
        <v>103.75</v>
      </c>
      <c r="G39" s="2">
        <v>5.53</v>
      </c>
      <c r="H39" s="2">
        <v>1.95</v>
      </c>
      <c r="I39" s="4">
        <f t="shared" si="17"/>
        <v>1662.9816000000064</v>
      </c>
      <c r="J39" s="4">
        <f t="shared" si="18"/>
        <v>202.3125</v>
      </c>
      <c r="K39" s="36">
        <f t="shared" si="19"/>
        <v>1865.2941000000064</v>
      </c>
      <c r="L39" s="35"/>
      <c r="M39" s="55"/>
      <c r="N39" s="61">
        <f t="shared" si="0"/>
        <v>5060.5264000000034</v>
      </c>
      <c r="O39" s="28"/>
      <c r="P39" s="25"/>
    </row>
    <row r="40" spans="1:16" x14ac:dyDescent="0.3">
      <c r="A40" s="2">
        <v>25</v>
      </c>
      <c r="B40" s="3">
        <v>42638</v>
      </c>
      <c r="C40" s="53">
        <v>11412.29</v>
      </c>
      <c r="D40" s="53">
        <v>3347.17</v>
      </c>
      <c r="E40" s="2">
        <f t="shared" si="15"/>
        <v>0</v>
      </c>
      <c r="F40" s="2">
        <f t="shared" si="16"/>
        <v>0</v>
      </c>
      <c r="G40" s="54"/>
      <c r="H40" s="54"/>
      <c r="I40" s="4">
        <f t="shared" si="17"/>
        <v>0</v>
      </c>
      <c r="J40" s="4">
        <f t="shared" si="18"/>
        <v>0</v>
      </c>
      <c r="K40" s="36">
        <f t="shared" si="19"/>
        <v>0</v>
      </c>
      <c r="L40" s="35">
        <v>42640</v>
      </c>
      <c r="M40" s="55">
        <v>3000</v>
      </c>
      <c r="N40" s="61">
        <f t="shared" si="0"/>
        <v>2060.5264000000034</v>
      </c>
      <c r="O40" s="28"/>
      <c r="P40" s="25"/>
    </row>
    <row r="41" spans="1:16" x14ac:dyDescent="0.3">
      <c r="A41" s="2"/>
      <c r="B41" s="3">
        <v>42668</v>
      </c>
      <c r="C41" s="53">
        <v>11511.9</v>
      </c>
      <c r="D41" s="53">
        <v>3397.33</v>
      </c>
      <c r="E41" s="2">
        <f t="shared" si="15"/>
        <v>99.609999999998763</v>
      </c>
      <c r="F41" s="2">
        <f t="shared" si="16"/>
        <v>50.159999999999854</v>
      </c>
      <c r="G41" s="2">
        <v>5.53</v>
      </c>
      <c r="H41" s="2">
        <v>1.95</v>
      </c>
      <c r="I41" s="4">
        <f t="shared" si="17"/>
        <v>550.84329999999318</v>
      </c>
      <c r="J41" s="4">
        <f t="shared" si="18"/>
        <v>97.811999999999713</v>
      </c>
      <c r="K41" s="36">
        <f t="shared" si="19"/>
        <v>648.65529999999285</v>
      </c>
      <c r="L41" s="35"/>
      <c r="M41" s="55"/>
      <c r="N41" s="61">
        <f t="shared" si="0"/>
        <v>2709.1816999999965</v>
      </c>
      <c r="O41" s="28"/>
      <c r="P41" s="25"/>
    </row>
    <row r="42" spans="1:16" x14ac:dyDescent="0.3">
      <c r="A42" s="51" t="s">
        <v>4</v>
      </c>
      <c r="B42" s="2"/>
      <c r="C42" s="54"/>
      <c r="D42" s="54"/>
      <c r="E42" s="54"/>
      <c r="F42" s="54"/>
      <c r="G42" s="54"/>
      <c r="H42" s="54"/>
      <c r="I42" s="54"/>
      <c r="J42" s="54"/>
      <c r="K42" s="55">
        <f>SUM(K4:K41)</f>
        <v>49896.391699999993</v>
      </c>
      <c r="L42" s="52"/>
      <c r="M42" s="55">
        <f>SUM(M4:M41)</f>
        <v>47187.21</v>
      </c>
      <c r="N42" s="55">
        <f>K42-M42</f>
        <v>2709.1816999999937</v>
      </c>
      <c r="O42" s="28"/>
      <c r="P42" s="25"/>
    </row>
    <row r="43" spans="1:16" x14ac:dyDescent="0.3">
      <c r="I43" s="1"/>
      <c r="J43" s="1"/>
      <c r="K43" s="1"/>
      <c r="O43" s="25"/>
      <c r="P43" s="25"/>
    </row>
    <row r="44" spans="1:16" x14ac:dyDescent="0.3">
      <c r="I44" s="1"/>
      <c r="J44" s="1"/>
      <c r="K44" s="1"/>
      <c r="O44" s="25"/>
      <c r="P44" s="25"/>
    </row>
    <row r="45" spans="1:16" x14ac:dyDescent="0.3">
      <c r="B45" s="7"/>
      <c r="C45" s="1"/>
      <c r="I45" s="1"/>
      <c r="J45" s="1"/>
      <c r="K45" s="1"/>
      <c r="M45" s="1"/>
      <c r="O45" s="25"/>
      <c r="P45" s="25"/>
    </row>
    <row r="46" spans="1:16" x14ac:dyDescent="0.3">
      <c r="B46" s="7"/>
      <c r="C46" s="1"/>
      <c r="I46" s="1"/>
      <c r="J46" s="1"/>
      <c r="K46" s="1"/>
      <c r="O46" s="25"/>
      <c r="P46" s="25"/>
    </row>
    <row r="47" spans="1:16" x14ac:dyDescent="0.3">
      <c r="B47" s="7"/>
      <c r="C47" s="1"/>
      <c r="I47" s="1"/>
      <c r="J47" s="1"/>
      <c r="K47" s="1"/>
      <c r="O47" s="25"/>
      <c r="P47" s="25"/>
    </row>
    <row r="48" spans="1:16" x14ac:dyDescent="0.3">
      <c r="B48" s="7"/>
      <c r="C48" s="1"/>
      <c r="D48" s="25"/>
      <c r="I48" s="1"/>
      <c r="J48" s="1"/>
      <c r="K48" s="1"/>
      <c r="O48" s="25"/>
      <c r="P48" s="25"/>
    </row>
    <row r="49" spans="2:16" x14ac:dyDescent="0.3">
      <c r="B49" s="7"/>
      <c r="C49" s="1"/>
      <c r="D49" s="25"/>
      <c r="I49" s="1"/>
      <c r="J49" s="1"/>
      <c r="O49" s="25"/>
      <c r="P49" s="25"/>
    </row>
    <row r="50" spans="2:16" x14ac:dyDescent="0.3">
      <c r="B50" s="27"/>
      <c r="C50" s="28"/>
      <c r="D50" s="25"/>
      <c r="I50" s="1"/>
      <c r="J50" s="1"/>
      <c r="O50" s="25"/>
      <c r="P50" s="25"/>
    </row>
    <row r="51" spans="2:16" x14ac:dyDescent="0.3">
      <c r="I51" s="1"/>
      <c r="J51" s="1"/>
    </row>
    <row r="52" spans="2:16" x14ac:dyDescent="0.3">
      <c r="I52" s="1"/>
      <c r="J52" s="1"/>
    </row>
    <row r="53" spans="2:16" x14ac:dyDescent="0.3">
      <c r="I53" s="1"/>
      <c r="J53" s="1"/>
    </row>
    <row r="54" spans="2:16" x14ac:dyDescent="0.3">
      <c r="I54" s="1"/>
      <c r="J54" s="1"/>
    </row>
    <row r="55" spans="2:16" x14ac:dyDescent="0.3">
      <c r="I55" s="1"/>
      <c r="J55" s="1"/>
    </row>
    <row r="56" spans="2:16" x14ac:dyDescent="0.3">
      <c r="I56" s="1"/>
      <c r="J56" s="1"/>
    </row>
    <row r="57" spans="2:16" x14ac:dyDescent="0.3">
      <c r="I57" s="1"/>
      <c r="J57" s="1"/>
    </row>
    <row r="58" spans="2:16" x14ac:dyDescent="0.3">
      <c r="I58" s="1"/>
      <c r="J58" s="1"/>
    </row>
    <row r="59" spans="2:16" x14ac:dyDescent="0.3">
      <c r="I59" s="1"/>
      <c r="J59" s="1"/>
    </row>
    <row r="60" spans="2:16" x14ac:dyDescent="0.3">
      <c r="I60" s="1"/>
      <c r="J60" s="1"/>
    </row>
    <row r="61" spans="2:16" x14ac:dyDescent="0.3">
      <c r="I61" s="1"/>
      <c r="J61" s="1"/>
    </row>
  </sheetData>
  <mergeCells count="7">
    <mergeCell ref="N2:N3"/>
    <mergeCell ref="C2:D2"/>
    <mergeCell ref="E2:F2"/>
    <mergeCell ref="G2:H2"/>
    <mergeCell ref="I2:J2"/>
    <mergeCell ref="K2:K3"/>
    <mergeCell ref="L2:M2"/>
  </mergeCells>
  <pageMargins left="0.98425196850393704" right="0.31496062992125984" top="0.74803149606299213" bottom="0.35433070866141736" header="0" footer="0"/>
  <pageSetup paperSize="9" scale="7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Лариса</cp:lastModifiedBy>
  <cp:lastPrinted>2016-07-01T18:41:05Z</cp:lastPrinted>
  <dcterms:created xsi:type="dcterms:W3CDTF">2015-11-17T22:35:16Z</dcterms:created>
  <dcterms:modified xsi:type="dcterms:W3CDTF">2016-10-26T19:03:59Z</dcterms:modified>
</cp:coreProperties>
</file>